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756" activeTab="0"/>
  </bookViews>
  <sheets>
    <sheet name="Budżet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107 500+25 000+70 292,17+2 688,34+5 188,34+5 188,34+565,03+14 526,77=230 948,99</t>
        </r>
      </text>
    </comment>
  </commentList>
</comments>
</file>

<file path=xl/sharedStrings.xml><?xml version="1.0" encoding="utf-8"?>
<sst xmlns="http://schemas.openxmlformats.org/spreadsheetml/2006/main" count="174" uniqueCount="59">
  <si>
    <t>1.1.1.</t>
  </si>
  <si>
    <t>CEL
OGÓLNY
nr1</t>
  </si>
  <si>
    <t>Nazwa
wskaźnika</t>
  </si>
  <si>
    <t>Wartość
z
jednostką
miary</t>
  </si>
  <si>
    <t>2016-2018</t>
  </si>
  <si>
    <t>%
realizacji
wskaźnika
narastająco</t>
  </si>
  <si>
    <t>Planowane
wsparcie(zł)</t>
  </si>
  <si>
    <t>2019-2021</t>
  </si>
  <si>
    <t>2022 -2023</t>
  </si>
  <si>
    <t>Razem
wartość
wskaźników</t>
  </si>
  <si>
    <t>Razem
planowane
wsparcie
(zł)</t>
  </si>
  <si>
    <t>RAZEM 2016-2023</t>
  </si>
  <si>
    <t>Program</t>
  </si>
  <si>
    <t>Poddziałanie/z
akres
Programu</t>
  </si>
  <si>
    <t>Lata</t>
  </si>
  <si>
    <t>Wskaźnik rezultatu</t>
  </si>
  <si>
    <t>Cel szczegółowy 1.1.</t>
  </si>
  <si>
    <t>Razem cel szczegółowy 1.1.</t>
  </si>
  <si>
    <t>CEL
OGÓLNY
nr 3</t>
  </si>
  <si>
    <t>PROW</t>
  </si>
  <si>
    <t xml:space="preserve">PROW </t>
  </si>
  <si>
    <t>Realizacja LSR</t>
  </si>
  <si>
    <t>projekt grantowy 100000, aktywizacja 10000</t>
  </si>
  <si>
    <t>premie 1500000, projekt współpracy 40000</t>
  </si>
  <si>
    <t>projekt grantowy 200000, aktywizacja 10000, projekt współpracy 80000</t>
  </si>
  <si>
    <t>Cel szczegółowy 1.2.</t>
  </si>
  <si>
    <t>Cel szczegółowy 1.3.</t>
  </si>
  <si>
    <t>1.3.1.</t>
  </si>
  <si>
    <t>Razem cel szczegółowy 1.3.</t>
  </si>
  <si>
    <t>1.2.1.</t>
  </si>
  <si>
    <t>1.2.2.</t>
  </si>
  <si>
    <t>Liczba utworzonych miejsc pracy (ogółem)</t>
  </si>
  <si>
    <t xml:space="preserve">Liczba wydarzeń </t>
  </si>
  <si>
    <t>CEL 
OGÓLNY
nr 2</t>
  </si>
  <si>
    <t xml:space="preserve">Liczba szkoleń </t>
  </si>
  <si>
    <t>Razem cel szczegółowy 1.2.</t>
  </si>
  <si>
    <t>Wzrost liczby osób korzystających z obiektów infrastruktury turystycznej i rekreacyjnej</t>
  </si>
  <si>
    <t>Projekt współpracy</t>
  </si>
  <si>
    <t>Wskaźnik rezultatu 1.1</t>
  </si>
  <si>
    <t>Wskaźnik rezultatu 1.2</t>
  </si>
  <si>
    <t>Razem cel szczegółowy 1.3</t>
  </si>
  <si>
    <t>Wskaźnik rezultatu 1.3</t>
  </si>
  <si>
    <t>Razem cel szczegółowy 1.1</t>
  </si>
  <si>
    <t>Razem cel szczegółowy 1.2.1</t>
  </si>
  <si>
    <t>Wskaźnik rezultatu 1.2.1</t>
  </si>
  <si>
    <t xml:space="preserve">
Liczba osób uczestniczących w wydarzeniach i inicjatwach zorganizowanych w ramach wsparcia operacji
</t>
  </si>
  <si>
    <t xml:space="preserve">Liczba osób uczestniczących w wydarzeniach i inicjatwach zorganizowanych w ramach wsparcia operacji
</t>
  </si>
  <si>
    <t xml:space="preserve">Liczba osób uczestniczących w wydarzeniach i inicjatwach zorganizowanych w ramach wsparcia operacji
</t>
  </si>
  <si>
    <t xml:space="preserve">Liczba zrealizowanych operacji polegających na rozwoju istniejącego przedsiębiorstwa 
/
Liczba operacji ukierunkowanych na innowacje 
</t>
  </si>
  <si>
    <t xml:space="preserve"> Liczba zrealizowanych operacji polegających na utworzeniu nowego przedsiębiorstwa 
/ Liczba operacji ukierunkowanych na innowacje 
</t>
  </si>
  <si>
    <t xml:space="preserve">Liczba osób przeszkolonych w tym liczba osób z grup defaworyzowanych objętych ww. wsparciem / 
Liczba osób oceniających szkolenia jako adekwatne do oczekiwań  
</t>
  </si>
  <si>
    <t xml:space="preserve">Liczba nowych lub zmodernizowanych lub przebudowanych obiektów infrastruktury turystycznej i rekreacyjnej </t>
  </si>
  <si>
    <t xml:space="preserve">Liczba wydarzeń / imprez </t>
  </si>
  <si>
    <t xml:space="preserve"> Liczba wydarzeń/imprez </t>
  </si>
  <si>
    <t>Liczba wydarzeń/imprez</t>
  </si>
  <si>
    <t>Liczba zrealizowanych projektów współpracy</t>
  </si>
  <si>
    <t>Załącznik nr 3 do LRS Plan działania w EURO</t>
  </si>
  <si>
    <t>2022 -2024</t>
  </si>
  <si>
    <t>RAZEM 2016-2024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</si>
</sst>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10"/>
      <color rgb="FF00B050"/>
      <name val="Czcionka tekstu podstawowego"/>
      <family val="2"/>
    </font>
    <font>
      <sz val="10"/>
      <color rgb="FFFF0000"/>
      <name val="Czcionka tekstu podstawowego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2" fillId="34" borderId="10" xfId="0" applyFont="1" applyFill="1" applyBorder="1" applyAlignment="1">
      <alignment/>
    </xf>
    <xf numFmtId="0" fontId="44" fillId="12" borderId="10" xfId="0" applyFont="1" applyFill="1" applyBorder="1" applyAlignment="1">
      <alignment horizontal="left" vertical="center" textRotation="90" wrapText="1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10" fontId="2" fillId="0" borderId="10" xfId="52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0" xfId="0" applyFont="1" applyAlignment="1">
      <alignment wrapText="1"/>
    </xf>
    <xf numFmtId="2" fontId="42" fillId="0" borderId="10" xfId="0" applyNumberFormat="1" applyFont="1" applyBorder="1" applyAlignment="1">
      <alignment/>
    </xf>
    <xf numFmtId="10" fontId="42" fillId="0" borderId="10" xfId="0" applyNumberFormat="1" applyFont="1" applyBorder="1" applyAlignment="1">
      <alignment/>
    </xf>
    <xf numFmtId="0" fontId="2" fillId="11" borderId="11" xfId="0" applyFont="1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/>
    </xf>
    <xf numFmtId="4" fontId="42" fillId="11" borderId="10" xfId="0" applyNumberFormat="1" applyFont="1" applyFill="1" applyBorder="1" applyAlignment="1">
      <alignment/>
    </xf>
    <xf numFmtId="0" fontId="42" fillId="11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49" fontId="42" fillId="0" borderId="10" xfId="0" applyNumberFormat="1" applyFont="1" applyBorder="1" applyAlignment="1">
      <alignment wrapText="1"/>
    </xf>
    <xf numFmtId="4" fontId="42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0" fontId="42" fillId="0" borderId="10" xfId="52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10" fontId="2" fillId="35" borderId="13" xfId="0" applyNumberFormat="1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42" fillId="34" borderId="10" xfId="0" applyNumberFormat="1" applyFont="1" applyFill="1" applyBorder="1" applyAlignment="1">
      <alignment/>
    </xf>
    <xf numFmtId="2" fontId="42" fillId="0" borderId="0" xfId="0" applyNumberFormat="1" applyFont="1" applyAlignment="1">
      <alignment/>
    </xf>
    <xf numFmtId="4" fontId="45" fillId="0" borderId="10" xfId="0" applyNumberFormat="1" applyFont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2" fillId="0" borderId="0" xfId="0" applyNumberFormat="1" applyFont="1" applyAlignment="1">
      <alignment/>
    </xf>
    <xf numFmtId="10" fontId="2" fillId="35" borderId="10" xfId="0" applyNumberFormat="1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35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2" fontId="46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35" borderId="10" xfId="52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right"/>
    </xf>
    <xf numFmtId="0" fontId="46" fillId="35" borderId="11" xfId="0" applyFont="1" applyFill="1" applyBorder="1" applyAlignment="1">
      <alignment horizontal="right" wrapText="1"/>
    </xf>
    <xf numFmtId="10" fontId="2" fillId="35" borderId="10" xfId="0" applyNumberFormat="1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right" wrapText="1"/>
    </xf>
    <xf numFmtId="0" fontId="43" fillId="0" borderId="10" xfId="0" applyFont="1" applyBorder="1" applyAlignment="1">
      <alignment horizontal="left"/>
    </xf>
    <xf numFmtId="2" fontId="42" fillId="34" borderId="10" xfId="0" applyNumberFormat="1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left" wrapText="1"/>
    </xf>
    <xf numFmtId="0" fontId="42" fillId="19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/>
    </xf>
    <xf numFmtId="4" fontId="42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2" fillId="12" borderId="10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horizontal="left" wrapText="1"/>
    </xf>
    <xf numFmtId="49" fontId="42" fillId="0" borderId="12" xfId="0" applyNumberFormat="1" applyFont="1" applyBorder="1" applyAlignment="1">
      <alignment horizontal="left" wrapText="1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49" fontId="42" fillId="0" borderId="11" xfId="0" applyNumberFormat="1" applyFont="1" applyBorder="1" applyAlignment="1">
      <alignment horizontal="center" wrapText="1"/>
    </xf>
    <xf numFmtId="49" fontId="42" fillId="0" borderId="12" xfId="0" applyNumberFormat="1" applyFont="1" applyBorder="1" applyAlignment="1">
      <alignment horizontal="center" wrapText="1"/>
    </xf>
    <xf numFmtId="4" fontId="42" fillId="11" borderId="11" xfId="0" applyNumberFormat="1" applyFont="1" applyFill="1" applyBorder="1" applyAlignment="1">
      <alignment horizontal="center"/>
    </xf>
    <xf numFmtId="4" fontId="42" fillId="11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11" borderId="16" xfId="0" applyFont="1" applyFill="1" applyBorder="1" applyAlignment="1">
      <alignment horizontal="center" wrapText="1"/>
    </xf>
    <xf numFmtId="0" fontId="2" fillId="11" borderId="17" xfId="0" applyFont="1" applyFill="1" applyBorder="1" applyAlignment="1">
      <alignment horizontal="center" wrapText="1"/>
    </xf>
    <xf numFmtId="0" fontId="2" fillId="11" borderId="18" xfId="0" applyFont="1" applyFill="1" applyBorder="1" applyAlignment="1">
      <alignment horizontal="center" wrapText="1"/>
    </xf>
    <xf numFmtId="0" fontId="2" fillId="11" borderId="13" xfId="0" applyFont="1" applyFill="1" applyBorder="1" applyAlignment="1">
      <alignment horizontal="center" wrapText="1"/>
    </xf>
    <xf numFmtId="0" fontId="2" fillId="11" borderId="15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9"/>
  <sheetViews>
    <sheetView showGridLines="0" tabSelected="1" view="pageLayout" zoomScale="80" zoomScaleNormal="90" zoomScalePageLayoutView="80" workbookViewId="0" topLeftCell="A28">
      <selection activeCell="M6" sqref="M6"/>
    </sheetView>
  </sheetViews>
  <sheetFormatPr defaultColWidth="9" defaultRowHeight="14.25"/>
  <cols>
    <col min="1" max="1" width="2.5" style="1" customWidth="1"/>
    <col min="2" max="2" width="10.5" style="1" customWidth="1"/>
    <col min="3" max="3" width="14.19921875" style="1" customWidth="1"/>
    <col min="4" max="4" width="9.3984375" style="1" customWidth="1"/>
    <col min="5" max="5" width="10.5" style="1" customWidth="1"/>
    <col min="6" max="6" width="11" style="1" customWidth="1"/>
    <col min="7" max="7" width="9" style="1" customWidth="1"/>
    <col min="8" max="8" width="10.09765625" style="1" customWidth="1"/>
    <col min="9" max="9" width="10.59765625" style="1" customWidth="1"/>
    <col min="10" max="10" width="9" style="1" customWidth="1"/>
    <col min="11" max="11" width="10.09765625" style="1" customWidth="1"/>
    <col min="12" max="12" width="10.59765625" style="1" customWidth="1"/>
    <col min="13" max="14" width="10.69921875" style="1" customWidth="1"/>
    <col min="15" max="15" width="11.5" style="1" customWidth="1"/>
    <col min="16" max="16" width="13.19921875" style="1" customWidth="1"/>
    <col min="17" max="16384" width="9" style="1" customWidth="1"/>
  </cols>
  <sheetData>
    <row r="1" ht="12.75">
      <c r="F1" s="2" t="s">
        <v>56</v>
      </c>
    </row>
    <row r="2" spans="2:9" ht="12.75">
      <c r="B2" s="2"/>
      <c r="I2" s="3"/>
    </row>
    <row r="3" spans="2:16" ht="57" customHeight="1">
      <c r="B3" s="67" t="s">
        <v>1</v>
      </c>
      <c r="C3" s="4" t="s">
        <v>14</v>
      </c>
      <c r="D3" s="69" t="s">
        <v>4</v>
      </c>
      <c r="E3" s="69"/>
      <c r="F3" s="69"/>
      <c r="G3" s="69" t="s">
        <v>7</v>
      </c>
      <c r="H3" s="69"/>
      <c r="I3" s="69"/>
      <c r="J3" s="69" t="s">
        <v>57</v>
      </c>
      <c r="K3" s="69"/>
      <c r="L3" s="69"/>
      <c r="M3" s="69" t="s">
        <v>58</v>
      </c>
      <c r="N3" s="69"/>
      <c r="O3" s="70" t="s">
        <v>12</v>
      </c>
      <c r="P3" s="66" t="s">
        <v>13</v>
      </c>
    </row>
    <row r="4" spans="2:16" ht="89.25" customHeight="1">
      <c r="B4" s="68"/>
      <c r="C4" s="5" t="s">
        <v>2</v>
      </c>
      <c r="D4" s="5" t="s">
        <v>3</v>
      </c>
      <c r="E4" s="5" t="s">
        <v>5</v>
      </c>
      <c r="F4" s="6" t="s">
        <v>6</v>
      </c>
      <c r="G4" s="5" t="s">
        <v>3</v>
      </c>
      <c r="H4" s="5" t="s">
        <v>5</v>
      </c>
      <c r="I4" s="5" t="s">
        <v>6</v>
      </c>
      <c r="J4" s="5" t="s">
        <v>3</v>
      </c>
      <c r="K4" s="5" t="s">
        <v>5</v>
      </c>
      <c r="L4" s="5" t="s">
        <v>6</v>
      </c>
      <c r="M4" s="5" t="s">
        <v>9</v>
      </c>
      <c r="N4" s="5" t="s">
        <v>10</v>
      </c>
      <c r="O4" s="70"/>
      <c r="P4" s="66"/>
    </row>
    <row r="5" spans="2:16" ht="12.75">
      <c r="B5" s="62" t="s">
        <v>16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7" t="s">
        <v>19</v>
      </c>
      <c r="P5" s="8"/>
    </row>
    <row r="6" spans="2:21" ht="140.25" customHeight="1">
      <c r="B6" s="9" t="s">
        <v>0</v>
      </c>
      <c r="C6" s="10" t="s">
        <v>48</v>
      </c>
      <c r="D6" s="11">
        <v>3</v>
      </c>
      <c r="E6" s="12">
        <v>0.4</v>
      </c>
      <c r="F6" s="39">
        <v>72981.37</v>
      </c>
      <c r="G6" s="11">
        <v>5</v>
      </c>
      <c r="H6" s="12">
        <v>1</v>
      </c>
      <c r="I6" s="39">
        <v>149384.99</v>
      </c>
      <c r="J6" s="11">
        <v>0</v>
      </c>
      <c r="K6" s="12">
        <v>1</v>
      </c>
      <c r="L6" s="13">
        <v>0</v>
      </c>
      <c r="M6" s="14">
        <v>8</v>
      </c>
      <c r="N6" s="39">
        <f>F6+I6+L6</f>
        <v>222366.36</v>
      </c>
      <c r="O6" s="15" t="s">
        <v>20</v>
      </c>
      <c r="P6" s="7" t="s">
        <v>21</v>
      </c>
      <c r="U6" s="16" t="s">
        <v>23</v>
      </c>
    </row>
    <row r="7" spans="2:16" ht="12.75">
      <c r="B7" s="73" t="s">
        <v>17</v>
      </c>
      <c r="C7" s="74"/>
      <c r="D7" s="63"/>
      <c r="E7" s="63"/>
      <c r="F7" s="39">
        <f>SUM(F6:F6)</f>
        <v>72981.37</v>
      </c>
      <c r="G7" s="63"/>
      <c r="H7" s="63"/>
      <c r="I7" s="39">
        <f>I6</f>
        <v>149384.99</v>
      </c>
      <c r="J7" s="63"/>
      <c r="K7" s="63"/>
      <c r="L7" s="15">
        <f>SUM(L6:L6)</f>
        <v>0</v>
      </c>
      <c r="M7" s="8"/>
      <c r="N7" s="39">
        <f>F7+I7+L7</f>
        <v>222366.36</v>
      </c>
      <c r="O7" s="8"/>
      <c r="P7" s="8"/>
    </row>
    <row r="8" spans="2:16" ht="12.75">
      <c r="B8" s="73" t="s">
        <v>38</v>
      </c>
      <c r="C8" s="74"/>
      <c r="D8" s="63"/>
      <c r="E8" s="63"/>
      <c r="F8" s="39">
        <f>F7</f>
        <v>72981.37</v>
      </c>
      <c r="G8" s="63"/>
      <c r="H8" s="63"/>
      <c r="I8" s="39">
        <f>I7</f>
        <v>149384.99</v>
      </c>
      <c r="J8" s="63"/>
      <c r="K8" s="63"/>
      <c r="L8" s="17">
        <f>L7</f>
        <v>0</v>
      </c>
      <c r="M8" s="8"/>
      <c r="N8" s="39">
        <f>F8+I8+L8</f>
        <v>222366.36</v>
      </c>
      <c r="O8" s="7"/>
      <c r="P8" s="7"/>
    </row>
    <row r="9" spans="2:16" ht="41.25" customHeight="1">
      <c r="B9" s="71" t="s">
        <v>31</v>
      </c>
      <c r="C9" s="72"/>
      <c r="D9" s="7">
        <v>3</v>
      </c>
      <c r="E9" s="18">
        <v>0.4</v>
      </c>
      <c r="F9" s="39">
        <f>F8</f>
        <v>72981.37</v>
      </c>
      <c r="G9" s="17">
        <v>5</v>
      </c>
      <c r="H9" s="18">
        <f>H6</f>
        <v>1</v>
      </c>
      <c r="I9" s="39">
        <f>I8</f>
        <v>149384.99</v>
      </c>
      <c r="J9" s="18">
        <f>J6</f>
        <v>0</v>
      </c>
      <c r="K9" s="18">
        <f>K6</f>
        <v>1</v>
      </c>
      <c r="L9" s="13">
        <f>L8</f>
        <v>0</v>
      </c>
      <c r="M9" s="14">
        <v>8</v>
      </c>
      <c r="N9" s="39">
        <f>N8</f>
        <v>222366.36</v>
      </c>
      <c r="O9" s="15" t="s">
        <v>19</v>
      </c>
      <c r="P9" s="7" t="s">
        <v>21</v>
      </c>
    </row>
    <row r="10" spans="2:16" ht="12.75">
      <c r="B10" s="62" t="s">
        <v>25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7" t="s">
        <v>19</v>
      </c>
      <c r="P10" s="8"/>
    </row>
    <row r="11" spans="2:16" ht="129.75" customHeight="1">
      <c r="B11" s="9" t="s">
        <v>29</v>
      </c>
      <c r="C11" s="10" t="s">
        <v>49</v>
      </c>
      <c r="D11" s="11">
        <v>8</v>
      </c>
      <c r="E11" s="12">
        <v>0.2</v>
      </c>
      <c r="F11" s="39">
        <v>93473.55</v>
      </c>
      <c r="G11" s="11">
        <v>19</v>
      </c>
      <c r="H11" s="52">
        <v>0.69</v>
      </c>
      <c r="I11" s="39">
        <v>263054.5</v>
      </c>
      <c r="J11" s="45">
        <v>19</v>
      </c>
      <c r="K11" s="12">
        <v>1</v>
      </c>
      <c r="L11" s="46">
        <v>250460.87</v>
      </c>
      <c r="M11" s="47">
        <v>46</v>
      </c>
      <c r="N11" s="39">
        <f>F11+I11+L11</f>
        <v>606988.9199999999</v>
      </c>
      <c r="O11" s="15" t="s">
        <v>20</v>
      </c>
      <c r="P11" s="7" t="s">
        <v>21</v>
      </c>
    </row>
    <row r="12" spans="2:16" ht="15.75" customHeight="1">
      <c r="B12" s="73" t="s">
        <v>35</v>
      </c>
      <c r="C12" s="74"/>
      <c r="D12" s="19"/>
      <c r="E12" s="20"/>
      <c r="F12" s="39">
        <f>F11</f>
        <v>93473.55</v>
      </c>
      <c r="G12" s="87"/>
      <c r="H12" s="88"/>
      <c r="I12" s="39">
        <f>I11</f>
        <v>263054.5</v>
      </c>
      <c r="J12" s="19"/>
      <c r="K12" s="20"/>
      <c r="L12" s="39">
        <f>L11</f>
        <v>250460.87</v>
      </c>
      <c r="M12" s="21"/>
      <c r="N12" s="39">
        <f>F12+I12+L12</f>
        <v>606988.9199999999</v>
      </c>
      <c r="O12" s="22"/>
      <c r="P12" s="23"/>
    </row>
    <row r="13" spans="2:16" ht="15.75" customHeight="1">
      <c r="B13" s="73" t="s">
        <v>39</v>
      </c>
      <c r="C13" s="74"/>
      <c r="D13" s="19"/>
      <c r="E13" s="20"/>
      <c r="F13" s="39">
        <f>F12</f>
        <v>93473.55</v>
      </c>
      <c r="G13" s="19"/>
      <c r="H13" s="20"/>
      <c r="I13" s="39">
        <f>I12</f>
        <v>263054.5</v>
      </c>
      <c r="J13" s="19"/>
      <c r="K13" s="20"/>
      <c r="L13" s="39">
        <f>L12</f>
        <v>250460.87</v>
      </c>
      <c r="M13" s="21"/>
      <c r="N13" s="39">
        <f>F13+I13+L13</f>
        <v>606988.9199999999</v>
      </c>
      <c r="O13" s="15"/>
      <c r="P13" s="24"/>
    </row>
    <row r="14" spans="2:16" ht="35.25" customHeight="1">
      <c r="B14" s="89" t="s">
        <v>31</v>
      </c>
      <c r="C14" s="90"/>
      <c r="D14" s="58">
        <v>8</v>
      </c>
      <c r="E14" s="43">
        <v>0.2</v>
      </c>
      <c r="F14" s="39">
        <f>F13</f>
        <v>93473.55</v>
      </c>
      <c r="G14" s="44">
        <v>19</v>
      </c>
      <c r="H14" s="43">
        <v>0.69</v>
      </c>
      <c r="I14" s="39">
        <f>I13</f>
        <v>263054.5</v>
      </c>
      <c r="J14" s="56">
        <v>19</v>
      </c>
      <c r="K14" s="57">
        <v>1</v>
      </c>
      <c r="L14" s="40">
        <f>L13</f>
        <v>250460.87</v>
      </c>
      <c r="M14" s="48">
        <v>46</v>
      </c>
      <c r="N14" s="39">
        <f>F14+I14+L14</f>
        <v>606988.9199999999</v>
      </c>
      <c r="O14" s="15" t="s">
        <v>19</v>
      </c>
      <c r="P14" s="7" t="s">
        <v>21</v>
      </c>
    </row>
    <row r="15" spans="2:16" ht="102" customHeight="1">
      <c r="B15" s="9" t="s">
        <v>27</v>
      </c>
      <c r="C15" s="10" t="s">
        <v>55</v>
      </c>
      <c r="D15" s="11">
        <v>1</v>
      </c>
      <c r="E15" s="12">
        <v>0.5</v>
      </c>
      <c r="F15" s="41">
        <v>12500</v>
      </c>
      <c r="G15" s="11">
        <v>1</v>
      </c>
      <c r="H15" s="12">
        <v>1</v>
      </c>
      <c r="I15" s="39">
        <v>10000</v>
      </c>
      <c r="J15" s="11">
        <v>2</v>
      </c>
      <c r="K15" s="12">
        <v>1</v>
      </c>
      <c r="L15" s="13">
        <v>0</v>
      </c>
      <c r="M15" s="14">
        <v>2</v>
      </c>
      <c r="N15" s="39">
        <f>F15+I15+L15</f>
        <v>22500</v>
      </c>
      <c r="O15" s="15" t="s">
        <v>20</v>
      </c>
      <c r="P15" s="25" t="s">
        <v>37</v>
      </c>
    </row>
    <row r="16" spans="2:16" ht="12.75">
      <c r="B16" s="73" t="s">
        <v>40</v>
      </c>
      <c r="C16" s="74"/>
      <c r="D16" s="63"/>
      <c r="E16" s="63"/>
      <c r="F16" s="39">
        <v>12500</v>
      </c>
      <c r="G16" s="63"/>
      <c r="H16" s="63"/>
      <c r="I16" s="39">
        <v>10000</v>
      </c>
      <c r="J16" s="63"/>
      <c r="K16" s="63"/>
      <c r="L16" s="15">
        <v>0</v>
      </c>
      <c r="M16" s="8"/>
      <c r="N16" s="39">
        <v>22500</v>
      </c>
      <c r="O16" s="8"/>
      <c r="P16" s="8"/>
    </row>
    <row r="17" spans="2:16" ht="12.75">
      <c r="B17" s="73" t="s">
        <v>41</v>
      </c>
      <c r="C17" s="74"/>
      <c r="D17" s="63"/>
      <c r="E17" s="63"/>
      <c r="F17" s="39">
        <v>12500</v>
      </c>
      <c r="G17" s="64"/>
      <c r="H17" s="64"/>
      <c r="I17" s="39">
        <v>10000</v>
      </c>
      <c r="J17" s="64"/>
      <c r="K17" s="64"/>
      <c r="L17" s="15">
        <v>0</v>
      </c>
      <c r="M17" s="26"/>
      <c r="N17" s="39">
        <v>22500</v>
      </c>
      <c r="O17" s="7" t="s">
        <v>19</v>
      </c>
      <c r="P17" s="7" t="s">
        <v>21</v>
      </c>
    </row>
    <row r="18" spans="2:16" ht="62.25" customHeight="1">
      <c r="B18" s="79" t="s">
        <v>32</v>
      </c>
      <c r="C18" s="80"/>
      <c r="D18" s="27">
        <v>1</v>
      </c>
      <c r="E18" s="28">
        <v>0.5</v>
      </c>
      <c r="F18" s="39">
        <v>12500</v>
      </c>
      <c r="G18" s="27">
        <v>1</v>
      </c>
      <c r="H18" s="28">
        <v>1</v>
      </c>
      <c r="I18" s="39">
        <v>10000</v>
      </c>
      <c r="J18" s="27">
        <v>2</v>
      </c>
      <c r="K18" s="28">
        <v>1</v>
      </c>
      <c r="L18" s="29">
        <v>0</v>
      </c>
      <c r="M18" s="30">
        <v>2</v>
      </c>
      <c r="N18" s="39">
        <v>22500</v>
      </c>
      <c r="O18" s="7" t="s">
        <v>20</v>
      </c>
      <c r="P18" s="7" t="s">
        <v>21</v>
      </c>
    </row>
    <row r="19" spans="2:16" ht="24.75" customHeight="1">
      <c r="B19" s="67" t="s">
        <v>33</v>
      </c>
      <c r="C19" s="4" t="s">
        <v>14</v>
      </c>
      <c r="D19" s="69" t="s">
        <v>4</v>
      </c>
      <c r="E19" s="69"/>
      <c r="F19" s="69"/>
      <c r="G19" s="69" t="s">
        <v>7</v>
      </c>
      <c r="H19" s="69"/>
      <c r="I19" s="69"/>
      <c r="J19" s="69" t="s">
        <v>57</v>
      </c>
      <c r="K19" s="69"/>
      <c r="L19" s="69"/>
      <c r="M19" s="69" t="s">
        <v>58</v>
      </c>
      <c r="N19" s="69"/>
      <c r="O19" s="70" t="s">
        <v>12</v>
      </c>
      <c r="P19" s="66" t="s">
        <v>13</v>
      </c>
    </row>
    <row r="20" spans="2:16" ht="57" customHeight="1">
      <c r="B20" s="68"/>
      <c r="C20" s="5" t="s">
        <v>2</v>
      </c>
      <c r="D20" s="5" t="s">
        <v>3</v>
      </c>
      <c r="E20" s="5" t="s">
        <v>5</v>
      </c>
      <c r="F20" s="5" t="s">
        <v>6</v>
      </c>
      <c r="G20" s="5" t="s">
        <v>3</v>
      </c>
      <c r="H20" s="5" t="s">
        <v>5</v>
      </c>
      <c r="I20" s="5" t="s">
        <v>6</v>
      </c>
      <c r="J20" s="5" t="s">
        <v>3</v>
      </c>
      <c r="K20" s="5" t="s">
        <v>5</v>
      </c>
      <c r="L20" s="5" t="s">
        <v>6</v>
      </c>
      <c r="M20" s="5" t="s">
        <v>9</v>
      </c>
      <c r="N20" s="5" t="s">
        <v>10</v>
      </c>
      <c r="O20" s="70"/>
      <c r="P20" s="66"/>
    </row>
    <row r="21" spans="2:16" ht="23.25" customHeight="1">
      <c r="B21" s="62" t="s">
        <v>16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7" t="s">
        <v>19</v>
      </c>
      <c r="P21" s="8"/>
    </row>
    <row r="22" spans="2:16" ht="32.25" customHeight="1">
      <c r="B22" s="9" t="s">
        <v>0</v>
      </c>
      <c r="C22" s="10" t="s">
        <v>34</v>
      </c>
      <c r="D22" s="11">
        <v>2</v>
      </c>
      <c r="E22" s="12">
        <v>1</v>
      </c>
      <c r="F22" s="39">
        <v>2203.52</v>
      </c>
      <c r="G22" s="11">
        <v>0</v>
      </c>
      <c r="H22" s="12">
        <v>1</v>
      </c>
      <c r="I22" s="39">
        <v>0</v>
      </c>
      <c r="J22" s="11">
        <v>0</v>
      </c>
      <c r="K22" s="12">
        <v>1</v>
      </c>
      <c r="L22" s="13">
        <v>0</v>
      </c>
      <c r="M22" s="14">
        <v>2</v>
      </c>
      <c r="N22" s="39">
        <f>F22+I22+L22</f>
        <v>2203.52</v>
      </c>
      <c r="O22" s="15" t="s">
        <v>20</v>
      </c>
      <c r="P22" s="7" t="s">
        <v>21</v>
      </c>
    </row>
    <row r="23" spans="2:16" ht="12.75">
      <c r="B23" s="59" t="s">
        <v>42</v>
      </c>
      <c r="C23" s="59"/>
      <c r="D23" s="63"/>
      <c r="E23" s="63"/>
      <c r="F23" s="39">
        <f>F22</f>
        <v>2203.52</v>
      </c>
      <c r="G23" s="63"/>
      <c r="H23" s="63"/>
      <c r="I23" s="39">
        <f>I22</f>
        <v>0</v>
      </c>
      <c r="J23" s="63"/>
      <c r="K23" s="63"/>
      <c r="L23" s="15">
        <f>L22</f>
        <v>0</v>
      </c>
      <c r="M23" s="8"/>
      <c r="N23" s="39">
        <f>SUM(N22:N22)</f>
        <v>2203.52</v>
      </c>
      <c r="O23" s="8"/>
      <c r="P23" s="8"/>
    </row>
    <row r="24" spans="2:16" ht="12.75">
      <c r="B24" s="59" t="s">
        <v>38</v>
      </c>
      <c r="C24" s="59"/>
      <c r="D24" s="63"/>
      <c r="E24" s="63"/>
      <c r="F24" s="39">
        <f>F23</f>
        <v>2203.52</v>
      </c>
      <c r="G24" s="63"/>
      <c r="H24" s="63"/>
      <c r="I24" s="39">
        <f>I23</f>
        <v>0</v>
      </c>
      <c r="J24" s="63"/>
      <c r="K24" s="63"/>
      <c r="L24" s="17">
        <f>L23</f>
        <v>0</v>
      </c>
      <c r="M24" s="8"/>
      <c r="N24" s="39">
        <f>SUM(N23:N23)</f>
        <v>2203.52</v>
      </c>
      <c r="O24" s="7" t="s">
        <v>19</v>
      </c>
      <c r="P24" s="7" t="s">
        <v>21</v>
      </c>
    </row>
    <row r="25" spans="2:16" ht="106.5" customHeight="1">
      <c r="B25" s="61" t="s">
        <v>50</v>
      </c>
      <c r="C25" s="61"/>
      <c r="D25" s="7">
        <v>30</v>
      </c>
      <c r="E25" s="18">
        <v>1</v>
      </c>
      <c r="F25" s="39">
        <f>F24</f>
        <v>2203.52</v>
      </c>
      <c r="G25" s="17">
        <v>0</v>
      </c>
      <c r="H25" s="18">
        <f>H22</f>
        <v>1</v>
      </c>
      <c r="I25" s="39">
        <f>I24</f>
        <v>0</v>
      </c>
      <c r="J25" s="18">
        <f>J22</f>
        <v>0</v>
      </c>
      <c r="K25" s="18">
        <f>K22</f>
        <v>1</v>
      </c>
      <c r="L25" s="13">
        <f>L24</f>
        <v>0</v>
      </c>
      <c r="M25" s="14">
        <v>30</v>
      </c>
      <c r="N25" s="39">
        <f>F25+I25+L25</f>
        <v>2203.52</v>
      </c>
      <c r="O25" s="15" t="s">
        <v>19</v>
      </c>
      <c r="P25" s="7" t="s">
        <v>21</v>
      </c>
    </row>
    <row r="26" spans="2:16" ht="12.75">
      <c r="B26" s="62" t="s">
        <v>25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7" t="s">
        <v>19</v>
      </c>
      <c r="P26" s="8"/>
    </row>
    <row r="27" spans="2:20" ht="105">
      <c r="B27" s="9" t="s">
        <v>29</v>
      </c>
      <c r="C27" s="10" t="s">
        <v>34</v>
      </c>
      <c r="D27" s="11">
        <v>3</v>
      </c>
      <c r="E27" s="12">
        <v>1</v>
      </c>
      <c r="F27" s="39">
        <v>2203.52</v>
      </c>
      <c r="G27" s="11">
        <v>0</v>
      </c>
      <c r="H27" s="12">
        <v>1</v>
      </c>
      <c r="I27" s="39">
        <v>0</v>
      </c>
      <c r="J27" s="11">
        <v>0</v>
      </c>
      <c r="K27" s="12">
        <v>1</v>
      </c>
      <c r="L27" s="39">
        <v>0</v>
      </c>
      <c r="M27" s="14">
        <v>3</v>
      </c>
      <c r="N27" s="39">
        <f aca="true" t="shared" si="0" ref="N27:N34">F27+I27+L27</f>
        <v>2203.52</v>
      </c>
      <c r="O27" s="15" t="s">
        <v>20</v>
      </c>
      <c r="P27" s="7" t="s">
        <v>21</v>
      </c>
      <c r="T27" s="16" t="s">
        <v>24</v>
      </c>
    </row>
    <row r="28" spans="2:20" ht="12.75">
      <c r="B28" s="59" t="s">
        <v>43</v>
      </c>
      <c r="C28" s="59"/>
      <c r="D28" s="81"/>
      <c r="E28" s="82"/>
      <c r="F28" s="39">
        <f>F27</f>
        <v>2203.52</v>
      </c>
      <c r="G28" s="81"/>
      <c r="H28" s="82"/>
      <c r="I28" s="39">
        <f>I27</f>
        <v>0</v>
      </c>
      <c r="J28" s="81"/>
      <c r="K28" s="82"/>
      <c r="L28" s="39">
        <f>L27</f>
        <v>0</v>
      </c>
      <c r="M28" s="85"/>
      <c r="N28" s="39">
        <f t="shared" si="0"/>
        <v>2203.52</v>
      </c>
      <c r="O28" s="77"/>
      <c r="P28" s="78"/>
      <c r="T28" s="16"/>
    </row>
    <row r="29" spans="2:20" ht="12.75">
      <c r="B29" s="59" t="s">
        <v>44</v>
      </c>
      <c r="C29" s="59"/>
      <c r="D29" s="83"/>
      <c r="E29" s="84"/>
      <c r="F29" s="39">
        <f>F28</f>
        <v>2203.52</v>
      </c>
      <c r="G29" s="83"/>
      <c r="H29" s="84"/>
      <c r="I29" s="39">
        <f>I28</f>
        <v>0</v>
      </c>
      <c r="J29" s="83"/>
      <c r="K29" s="84"/>
      <c r="L29" s="39">
        <f>L28</f>
        <v>0</v>
      </c>
      <c r="M29" s="86"/>
      <c r="N29" s="39">
        <f t="shared" si="0"/>
        <v>2203.52</v>
      </c>
      <c r="O29" s="15" t="s">
        <v>20</v>
      </c>
      <c r="P29" s="7" t="s">
        <v>21</v>
      </c>
      <c r="T29" s="16"/>
    </row>
    <row r="30" spans="2:20" ht="117" customHeight="1">
      <c r="B30" s="75" t="s">
        <v>50</v>
      </c>
      <c r="C30" s="76"/>
      <c r="D30" s="31">
        <v>25</v>
      </c>
      <c r="E30" s="32">
        <v>1</v>
      </c>
      <c r="F30" s="39">
        <f>F29</f>
        <v>2203.52</v>
      </c>
      <c r="G30" s="31">
        <v>0</v>
      </c>
      <c r="H30" s="32">
        <v>1</v>
      </c>
      <c r="I30" s="39">
        <f>I29</f>
        <v>0</v>
      </c>
      <c r="J30" s="31">
        <v>0</v>
      </c>
      <c r="K30" s="32">
        <v>1</v>
      </c>
      <c r="L30" s="39">
        <f>L29</f>
        <v>0</v>
      </c>
      <c r="M30" s="33">
        <v>25</v>
      </c>
      <c r="N30" s="39">
        <f t="shared" si="0"/>
        <v>2203.52</v>
      </c>
      <c r="O30" s="15" t="s">
        <v>20</v>
      </c>
      <c r="P30" s="7" t="s">
        <v>21</v>
      </c>
      <c r="T30" s="16"/>
    </row>
    <row r="31" spans="2:20" ht="66">
      <c r="B31" s="9" t="s">
        <v>30</v>
      </c>
      <c r="C31" s="10" t="s">
        <v>53</v>
      </c>
      <c r="D31" s="11">
        <v>2</v>
      </c>
      <c r="E31" s="12">
        <v>1</v>
      </c>
      <c r="F31" s="41">
        <v>2203.52</v>
      </c>
      <c r="G31" s="11">
        <v>0</v>
      </c>
      <c r="H31" s="12">
        <v>1</v>
      </c>
      <c r="I31" s="41">
        <v>0</v>
      </c>
      <c r="J31" s="11">
        <v>0</v>
      </c>
      <c r="K31" s="12">
        <v>1</v>
      </c>
      <c r="L31" s="41">
        <v>0</v>
      </c>
      <c r="M31" s="14">
        <v>2</v>
      </c>
      <c r="N31" s="41">
        <f t="shared" si="0"/>
        <v>2203.52</v>
      </c>
      <c r="O31" s="15" t="s">
        <v>20</v>
      </c>
      <c r="P31" s="7" t="s">
        <v>21</v>
      </c>
      <c r="T31" s="16" t="s">
        <v>22</v>
      </c>
    </row>
    <row r="32" spans="2:18" ht="12.75">
      <c r="B32" s="59" t="s">
        <v>35</v>
      </c>
      <c r="C32" s="59"/>
      <c r="D32" s="63"/>
      <c r="E32" s="63"/>
      <c r="F32" s="39">
        <f>F31</f>
        <v>2203.52</v>
      </c>
      <c r="G32" s="63"/>
      <c r="H32" s="63"/>
      <c r="I32" s="39">
        <f>I31</f>
        <v>0</v>
      </c>
      <c r="J32" s="63"/>
      <c r="K32" s="63"/>
      <c r="L32" s="39">
        <f>L31</f>
        <v>0</v>
      </c>
      <c r="M32" s="8"/>
      <c r="N32" s="41">
        <f t="shared" si="0"/>
        <v>2203.52</v>
      </c>
      <c r="O32" s="8"/>
      <c r="P32" s="8"/>
      <c r="R32" s="1">
        <f>SUM(R27:R31)</f>
        <v>0</v>
      </c>
    </row>
    <row r="33" spans="2:16" ht="12.75">
      <c r="B33" s="59" t="s">
        <v>39</v>
      </c>
      <c r="C33" s="59"/>
      <c r="D33" s="63"/>
      <c r="E33" s="63"/>
      <c r="F33" s="39">
        <f>F32</f>
        <v>2203.52</v>
      </c>
      <c r="G33" s="64"/>
      <c r="H33" s="64"/>
      <c r="I33" s="39">
        <f>I32</f>
        <v>0</v>
      </c>
      <c r="J33" s="64"/>
      <c r="K33" s="64"/>
      <c r="L33" s="39">
        <f>L32</f>
        <v>0</v>
      </c>
      <c r="M33" s="26"/>
      <c r="N33" s="41">
        <f t="shared" si="0"/>
        <v>2203.52</v>
      </c>
      <c r="O33" s="7" t="s">
        <v>19</v>
      </c>
      <c r="P33" s="7" t="s">
        <v>21</v>
      </c>
    </row>
    <row r="34" spans="2:16" ht="102.75" customHeight="1">
      <c r="B34" s="61" t="s">
        <v>45</v>
      </c>
      <c r="C34" s="61"/>
      <c r="D34" s="27">
        <v>25</v>
      </c>
      <c r="E34" s="28">
        <v>1</v>
      </c>
      <c r="F34" s="41">
        <f>F33</f>
        <v>2203.52</v>
      </c>
      <c r="G34" s="27">
        <v>0</v>
      </c>
      <c r="H34" s="28">
        <v>1</v>
      </c>
      <c r="I34" s="41">
        <f>I33</f>
        <v>0</v>
      </c>
      <c r="J34" s="27">
        <v>0</v>
      </c>
      <c r="K34" s="28">
        <v>1</v>
      </c>
      <c r="L34" s="41">
        <f>L33</f>
        <v>0</v>
      </c>
      <c r="M34" s="30">
        <v>25</v>
      </c>
      <c r="N34" s="41">
        <f t="shared" si="0"/>
        <v>2203.52</v>
      </c>
      <c r="O34" s="7" t="s">
        <v>20</v>
      </c>
      <c r="P34" s="7" t="s">
        <v>21</v>
      </c>
    </row>
    <row r="35" spans="2:18" ht="12.75">
      <c r="B35" s="62" t="s">
        <v>26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7" t="s">
        <v>19</v>
      </c>
      <c r="P35" s="7" t="s">
        <v>21</v>
      </c>
      <c r="R35" s="1">
        <f>R34-C46</f>
        <v>0</v>
      </c>
    </row>
    <row r="36" spans="2:16" ht="36.75" customHeight="1">
      <c r="B36" s="9" t="s">
        <v>27</v>
      </c>
      <c r="C36" s="10" t="s">
        <v>54</v>
      </c>
      <c r="D36" s="11">
        <v>5</v>
      </c>
      <c r="E36" s="12">
        <v>0.29</v>
      </c>
      <c r="F36" s="39">
        <v>6606.09</v>
      </c>
      <c r="G36" s="11">
        <v>0</v>
      </c>
      <c r="H36" s="12">
        <v>0.29</v>
      </c>
      <c r="I36" s="39">
        <v>0</v>
      </c>
      <c r="J36" s="45">
        <v>0</v>
      </c>
      <c r="K36" s="12">
        <v>1</v>
      </c>
      <c r="L36" s="46">
        <v>0</v>
      </c>
      <c r="M36" s="47">
        <v>5</v>
      </c>
      <c r="N36" s="49">
        <f>F36+I36+L36</f>
        <v>6606.09</v>
      </c>
      <c r="O36" s="7" t="s">
        <v>19</v>
      </c>
      <c r="P36" s="7" t="s">
        <v>21</v>
      </c>
    </row>
    <row r="37" spans="2:16" ht="12.75">
      <c r="B37" s="59" t="s">
        <v>28</v>
      </c>
      <c r="C37" s="59"/>
      <c r="D37" s="63"/>
      <c r="E37" s="63"/>
      <c r="F37" s="39">
        <f>F36</f>
        <v>6606.09</v>
      </c>
      <c r="G37" s="63"/>
      <c r="H37" s="63"/>
      <c r="I37" s="39">
        <f>I36</f>
        <v>0</v>
      </c>
      <c r="J37" s="63"/>
      <c r="K37" s="63"/>
      <c r="L37" s="39">
        <f>L36</f>
        <v>0</v>
      </c>
      <c r="M37" s="8"/>
      <c r="N37" s="41">
        <f>F37+I37+L37</f>
        <v>6606.09</v>
      </c>
      <c r="O37" s="8"/>
      <c r="P37" s="34"/>
    </row>
    <row r="38" spans="2:16" ht="12.75">
      <c r="B38" s="59" t="s">
        <v>15</v>
      </c>
      <c r="C38" s="59"/>
      <c r="D38" s="63"/>
      <c r="E38" s="63"/>
      <c r="F38" s="39">
        <f>F37</f>
        <v>6606.09</v>
      </c>
      <c r="G38" s="64"/>
      <c r="H38" s="64"/>
      <c r="I38" s="39">
        <f>I37</f>
        <v>0</v>
      </c>
      <c r="J38" s="64"/>
      <c r="K38" s="64"/>
      <c r="L38" s="39">
        <f>L37</f>
        <v>0</v>
      </c>
      <c r="M38" s="26"/>
      <c r="N38" s="41">
        <f>F38+I38+L38</f>
        <v>6606.09</v>
      </c>
      <c r="O38" s="7" t="s">
        <v>19</v>
      </c>
      <c r="P38" s="35"/>
    </row>
    <row r="39" spans="2:16" ht="104.25" customHeight="1">
      <c r="B39" s="61" t="s">
        <v>46</v>
      </c>
      <c r="C39" s="61"/>
      <c r="D39" s="7">
        <v>50</v>
      </c>
      <c r="E39" s="18">
        <v>0.59</v>
      </c>
      <c r="F39" s="39">
        <f>F38</f>
        <v>6606.09</v>
      </c>
      <c r="G39" s="17">
        <v>0</v>
      </c>
      <c r="H39" s="18">
        <v>0.59</v>
      </c>
      <c r="I39" s="13">
        <v>0</v>
      </c>
      <c r="J39" s="50">
        <v>42</v>
      </c>
      <c r="K39" s="51">
        <f>K36</f>
        <v>1</v>
      </c>
      <c r="L39" s="46">
        <f>L38</f>
        <v>0</v>
      </c>
      <c r="M39" s="47">
        <v>92</v>
      </c>
      <c r="N39" s="41">
        <f>F39+I39+L39</f>
        <v>6606.09</v>
      </c>
      <c r="O39" s="7" t="s">
        <v>19</v>
      </c>
      <c r="P39" s="35" t="s">
        <v>21</v>
      </c>
    </row>
    <row r="40" spans="2:16" ht="25.5" customHeight="1">
      <c r="B40" s="67" t="s">
        <v>18</v>
      </c>
      <c r="C40" s="4" t="s">
        <v>14</v>
      </c>
      <c r="D40" s="69" t="s">
        <v>4</v>
      </c>
      <c r="E40" s="69"/>
      <c r="F40" s="69"/>
      <c r="G40" s="69" t="s">
        <v>7</v>
      </c>
      <c r="H40" s="69"/>
      <c r="I40" s="69"/>
      <c r="J40" s="69" t="s">
        <v>8</v>
      </c>
      <c r="K40" s="69"/>
      <c r="L40" s="69"/>
      <c r="M40" s="69" t="s">
        <v>11</v>
      </c>
      <c r="N40" s="69"/>
      <c r="O40" s="70" t="s">
        <v>12</v>
      </c>
      <c r="P40" s="66" t="s">
        <v>13</v>
      </c>
    </row>
    <row r="41" spans="2:16" ht="55.5" customHeight="1">
      <c r="B41" s="68"/>
      <c r="C41" s="5" t="s">
        <v>2</v>
      </c>
      <c r="D41" s="5" t="s">
        <v>3</v>
      </c>
      <c r="E41" s="5" t="s">
        <v>5</v>
      </c>
      <c r="F41" s="5" t="s">
        <v>6</v>
      </c>
      <c r="G41" s="5" t="s">
        <v>3</v>
      </c>
      <c r="H41" s="5" t="s">
        <v>5</v>
      </c>
      <c r="I41" s="5" t="s">
        <v>6</v>
      </c>
      <c r="J41" s="5" t="s">
        <v>3</v>
      </c>
      <c r="K41" s="5" t="s">
        <v>5</v>
      </c>
      <c r="L41" s="5" t="s">
        <v>6</v>
      </c>
      <c r="M41" s="5" t="s">
        <v>9</v>
      </c>
      <c r="N41" s="5" t="s">
        <v>10</v>
      </c>
      <c r="O41" s="70"/>
      <c r="P41" s="66"/>
    </row>
    <row r="42" spans="2:16" ht="12.75">
      <c r="B42" s="62" t="s">
        <v>16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7" t="s">
        <v>19</v>
      </c>
      <c r="P42" s="8"/>
    </row>
    <row r="43" spans="2:16" ht="118.5" customHeight="1">
      <c r="B43" s="9" t="s">
        <v>0</v>
      </c>
      <c r="C43" s="10" t="s">
        <v>51</v>
      </c>
      <c r="D43" s="11">
        <v>10</v>
      </c>
      <c r="E43" s="52">
        <v>0.27</v>
      </c>
      <c r="F43" s="39">
        <v>386453.3</v>
      </c>
      <c r="G43" s="11">
        <v>13</v>
      </c>
      <c r="H43" s="12">
        <v>0.62</v>
      </c>
      <c r="I43" s="39">
        <v>19478.03</v>
      </c>
      <c r="J43" s="45">
        <v>16</v>
      </c>
      <c r="K43" s="12">
        <v>1</v>
      </c>
      <c r="L43" s="46">
        <v>133898.78</v>
      </c>
      <c r="M43" s="47">
        <v>39</v>
      </c>
      <c r="N43" s="46">
        <f>F43+I43+L43</f>
        <v>539830.11</v>
      </c>
      <c r="O43" s="15" t="s">
        <v>20</v>
      </c>
      <c r="P43" s="7" t="s">
        <v>21</v>
      </c>
    </row>
    <row r="44" spans="2:16" ht="12.75">
      <c r="B44" s="59" t="s">
        <v>17</v>
      </c>
      <c r="C44" s="59"/>
      <c r="D44" s="63"/>
      <c r="E44" s="63"/>
      <c r="F44" s="39">
        <f>F43</f>
        <v>386453.3</v>
      </c>
      <c r="G44" s="63"/>
      <c r="H44" s="63"/>
      <c r="I44" s="39">
        <f>I43</f>
        <v>19478.03</v>
      </c>
      <c r="J44" s="63"/>
      <c r="K44" s="63"/>
      <c r="L44" s="39">
        <f>L43</f>
        <v>133898.78</v>
      </c>
      <c r="M44" s="8"/>
      <c r="N44" s="39">
        <f>F44+I44+L44</f>
        <v>539830.11</v>
      </c>
      <c r="O44" s="8"/>
      <c r="P44" s="8"/>
    </row>
    <row r="45" spans="2:16" ht="12.75">
      <c r="B45" s="59" t="s">
        <v>38</v>
      </c>
      <c r="C45" s="59"/>
      <c r="D45" s="63"/>
      <c r="E45" s="63"/>
      <c r="F45" s="39">
        <f>F44</f>
        <v>386453.3</v>
      </c>
      <c r="G45" s="64"/>
      <c r="H45" s="64"/>
      <c r="I45" s="39">
        <f>I44</f>
        <v>19478.03</v>
      </c>
      <c r="J45" s="64"/>
      <c r="K45" s="64"/>
      <c r="L45" s="39">
        <f>L44</f>
        <v>133898.78</v>
      </c>
      <c r="M45" s="26"/>
      <c r="N45" s="39">
        <f>F45+I45+L45</f>
        <v>539830.11</v>
      </c>
      <c r="O45" s="7" t="s">
        <v>19</v>
      </c>
      <c r="P45" s="7" t="s">
        <v>21</v>
      </c>
    </row>
    <row r="46" spans="2:16" ht="57.75" customHeight="1">
      <c r="B46" s="65" t="s">
        <v>36</v>
      </c>
      <c r="C46" s="65"/>
      <c r="D46" s="54">
        <v>3000</v>
      </c>
      <c r="E46" s="28">
        <v>0.28</v>
      </c>
      <c r="F46" s="41">
        <f>F45</f>
        <v>386453.3</v>
      </c>
      <c r="G46" s="54">
        <v>3000</v>
      </c>
      <c r="H46" s="28">
        <v>0.57</v>
      </c>
      <c r="I46" s="41">
        <f>I45</f>
        <v>19478.03</v>
      </c>
      <c r="J46" s="55">
        <v>4500</v>
      </c>
      <c r="K46" s="28">
        <v>1</v>
      </c>
      <c r="L46" s="41">
        <f>L45</f>
        <v>133898.78</v>
      </c>
      <c r="M46" s="53">
        <v>10500</v>
      </c>
      <c r="N46" s="46">
        <f>F46+I46+L46</f>
        <v>539830.11</v>
      </c>
      <c r="O46" s="7" t="s">
        <v>20</v>
      </c>
      <c r="P46" s="7" t="s">
        <v>21</v>
      </c>
    </row>
    <row r="47" spans="2:16" ht="12.75">
      <c r="B47" s="62" t="s">
        <v>25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7" t="s">
        <v>19</v>
      </c>
      <c r="P47" s="7" t="s">
        <v>21</v>
      </c>
    </row>
    <row r="48" spans="2:16" ht="125.25" customHeight="1">
      <c r="B48" s="9" t="s">
        <v>29</v>
      </c>
      <c r="C48" s="10" t="s">
        <v>52</v>
      </c>
      <c r="D48" s="11">
        <v>8</v>
      </c>
      <c r="E48" s="12">
        <v>0.62</v>
      </c>
      <c r="F48" s="39">
        <v>17597.96</v>
      </c>
      <c r="G48" s="11">
        <v>5</v>
      </c>
      <c r="H48" s="12">
        <v>1</v>
      </c>
      <c r="I48" s="39">
        <v>0</v>
      </c>
      <c r="J48" s="11">
        <v>0</v>
      </c>
      <c r="K48" s="12">
        <v>1</v>
      </c>
      <c r="L48" s="13">
        <v>0</v>
      </c>
      <c r="M48" s="14">
        <v>13</v>
      </c>
      <c r="N48" s="39">
        <f>F48+I48+L48</f>
        <v>17597.96</v>
      </c>
      <c r="O48" s="7" t="s">
        <v>19</v>
      </c>
      <c r="P48" s="7" t="s">
        <v>21</v>
      </c>
    </row>
    <row r="49" spans="2:16" ht="12.75">
      <c r="B49" s="59" t="s">
        <v>35</v>
      </c>
      <c r="C49" s="59"/>
      <c r="D49" s="63"/>
      <c r="E49" s="63"/>
      <c r="F49" s="39">
        <f>F48</f>
        <v>17597.96</v>
      </c>
      <c r="G49" s="63"/>
      <c r="H49" s="63"/>
      <c r="I49" s="39">
        <f>I48</f>
        <v>0</v>
      </c>
      <c r="J49" s="63"/>
      <c r="K49" s="63"/>
      <c r="L49" s="13">
        <f>L48</f>
        <v>0</v>
      </c>
      <c r="M49" s="8"/>
      <c r="N49" s="39">
        <f>F49+I49+L49</f>
        <v>17597.96</v>
      </c>
      <c r="O49" s="8"/>
      <c r="P49" s="34"/>
    </row>
    <row r="50" spans="2:16" ht="12.75">
      <c r="B50" s="59" t="s">
        <v>15</v>
      </c>
      <c r="C50" s="59"/>
      <c r="D50" s="60"/>
      <c r="E50" s="60"/>
      <c r="F50" s="39">
        <f>F49</f>
        <v>17597.96</v>
      </c>
      <c r="G50" s="60"/>
      <c r="H50" s="60"/>
      <c r="I50" s="39">
        <f>I49</f>
        <v>0</v>
      </c>
      <c r="J50" s="60"/>
      <c r="K50" s="60"/>
      <c r="L50" s="36">
        <f>L49</f>
        <v>0</v>
      </c>
      <c r="M50" s="37"/>
      <c r="N50" s="39">
        <f>F50+I50+L50</f>
        <v>17597.96</v>
      </c>
      <c r="O50" s="7" t="s">
        <v>19</v>
      </c>
      <c r="P50" s="7" t="s">
        <v>21</v>
      </c>
    </row>
    <row r="51" spans="2:16" ht="37.5" customHeight="1">
      <c r="B51" s="61" t="s">
        <v>47</v>
      </c>
      <c r="C51" s="61"/>
      <c r="D51" s="17">
        <v>200</v>
      </c>
      <c r="E51" s="18">
        <v>0.5</v>
      </c>
      <c r="F51" s="39">
        <f>F50</f>
        <v>17597.96</v>
      </c>
      <c r="G51" s="17">
        <v>200</v>
      </c>
      <c r="H51" s="18">
        <v>1</v>
      </c>
      <c r="I51" s="39">
        <f>I50</f>
        <v>0</v>
      </c>
      <c r="J51" s="17">
        <v>0</v>
      </c>
      <c r="K51" s="18">
        <v>1</v>
      </c>
      <c r="L51" s="36">
        <f>L50</f>
        <v>0</v>
      </c>
      <c r="M51" s="36">
        <v>400</v>
      </c>
      <c r="N51" s="39">
        <f>F51+I51+L51</f>
        <v>17597.96</v>
      </c>
      <c r="O51" s="7" t="s">
        <v>19</v>
      </c>
      <c r="P51" s="35" t="s">
        <v>21</v>
      </c>
    </row>
    <row r="52" spans="4:14" ht="12.75"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7" spans="13:14" ht="12.75">
      <c r="M57" s="1">
        <v>4500000</v>
      </c>
      <c r="N57" s="1">
        <f>M57/4</f>
        <v>1125000</v>
      </c>
    </row>
    <row r="59" spans="13:15" ht="12.75">
      <c r="M59" s="42">
        <f>N6+N11+N22+N27+N30+N36+N43+N48</f>
        <v>1400000</v>
      </c>
      <c r="O59" s="42">
        <f>M59-N57</f>
        <v>275000</v>
      </c>
    </row>
  </sheetData>
  <sheetProtection/>
  <mergeCells count="103">
    <mergeCell ref="G12:H12"/>
    <mergeCell ref="B12:C12"/>
    <mergeCell ref="B13:C13"/>
    <mergeCell ref="B14:C14"/>
    <mergeCell ref="B28:C28"/>
    <mergeCell ref="B29:C29"/>
    <mergeCell ref="D28:E29"/>
    <mergeCell ref="G28:H29"/>
    <mergeCell ref="B26:N26"/>
    <mergeCell ref="B19:B20"/>
    <mergeCell ref="D19:F19"/>
    <mergeCell ref="G19:I19"/>
    <mergeCell ref="J19:L19"/>
    <mergeCell ref="J28:K29"/>
    <mergeCell ref="M28:M29"/>
    <mergeCell ref="B16:C16"/>
    <mergeCell ref="D16:E16"/>
    <mergeCell ref="G16:H16"/>
    <mergeCell ref="J16:K16"/>
    <mergeCell ref="B17:C17"/>
    <mergeCell ref="O28:P28"/>
    <mergeCell ref="D17:E17"/>
    <mergeCell ref="G17:H17"/>
    <mergeCell ref="J17:K17"/>
    <mergeCell ref="B18:C18"/>
    <mergeCell ref="O3:O4"/>
    <mergeCell ref="P3:P4"/>
    <mergeCell ref="J8:K8"/>
    <mergeCell ref="B10:N10"/>
    <mergeCell ref="J7:K7"/>
    <mergeCell ref="D3:F3"/>
    <mergeCell ref="D7:E7"/>
    <mergeCell ref="D8:E8"/>
    <mergeCell ref="G7:H7"/>
    <mergeCell ref="G8:H8"/>
    <mergeCell ref="G3:I3"/>
    <mergeCell ref="J3:L3"/>
    <mergeCell ref="G32:H32"/>
    <mergeCell ref="J32:K32"/>
    <mergeCell ref="B32:C32"/>
    <mergeCell ref="D32:E32"/>
    <mergeCell ref="B24:C24"/>
    <mergeCell ref="D24:E24"/>
    <mergeCell ref="J24:K24"/>
    <mergeCell ref="B25:C25"/>
    <mergeCell ref="B30:C30"/>
    <mergeCell ref="J23:K23"/>
    <mergeCell ref="M19:N19"/>
    <mergeCell ref="O19:O20"/>
    <mergeCell ref="G24:H24"/>
    <mergeCell ref="M3:N3"/>
    <mergeCell ref="B9:C9"/>
    <mergeCell ref="B3:B4"/>
    <mergeCell ref="B5:N5"/>
    <mergeCell ref="B7:C7"/>
    <mergeCell ref="B8:C8"/>
    <mergeCell ref="J38:K38"/>
    <mergeCell ref="B33:C33"/>
    <mergeCell ref="D33:E33"/>
    <mergeCell ref="G33:H33"/>
    <mergeCell ref="J33:K33"/>
    <mergeCell ref="P19:P20"/>
    <mergeCell ref="B21:N21"/>
    <mergeCell ref="B23:C23"/>
    <mergeCell ref="D23:E23"/>
    <mergeCell ref="G23:H23"/>
    <mergeCell ref="B39:C39"/>
    <mergeCell ref="B34:C34"/>
    <mergeCell ref="B35:N35"/>
    <mergeCell ref="B37:C37"/>
    <mergeCell ref="D37:E37"/>
    <mergeCell ref="G37:H37"/>
    <mergeCell ref="J37:K37"/>
    <mergeCell ref="B38:C38"/>
    <mergeCell ref="D38:E38"/>
    <mergeCell ref="G38:H38"/>
    <mergeCell ref="P40:P41"/>
    <mergeCell ref="B42:N42"/>
    <mergeCell ref="B40:B41"/>
    <mergeCell ref="D40:F40"/>
    <mergeCell ref="G40:I40"/>
    <mergeCell ref="J40:L40"/>
    <mergeCell ref="O40:O41"/>
    <mergeCell ref="M40:N40"/>
    <mergeCell ref="B45:C45"/>
    <mergeCell ref="D45:E45"/>
    <mergeCell ref="G45:H45"/>
    <mergeCell ref="J45:K45"/>
    <mergeCell ref="B46:C46"/>
    <mergeCell ref="B44:C44"/>
    <mergeCell ref="D44:E44"/>
    <mergeCell ref="G44:H44"/>
    <mergeCell ref="J44:K44"/>
    <mergeCell ref="B50:C50"/>
    <mergeCell ref="D50:E50"/>
    <mergeCell ref="G50:H50"/>
    <mergeCell ref="J50:K50"/>
    <mergeCell ref="B51:C51"/>
    <mergeCell ref="B47:N47"/>
    <mergeCell ref="B49:C49"/>
    <mergeCell ref="D49:E49"/>
    <mergeCell ref="G49:H49"/>
    <mergeCell ref="J49:K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headerFooter>
    <oddHeader>&amp;C&amp;"Czcionka tekstu podstawowego,Pogrubiony"Załącznik nr ........  do Uchwały nr .................. Zarządu Stowarzyszenia Lokalna Grupa Działania "Partnerstwo dla Rozwoju" z dnia ..................................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LGD</cp:lastModifiedBy>
  <cp:lastPrinted>2022-12-12T10:27:24Z</cp:lastPrinted>
  <dcterms:created xsi:type="dcterms:W3CDTF">2015-12-05T10:27:44Z</dcterms:created>
  <dcterms:modified xsi:type="dcterms:W3CDTF">2022-12-11T14:16:31Z</dcterms:modified>
  <cp:category/>
  <cp:version/>
  <cp:contentType/>
  <cp:contentStatus/>
</cp:coreProperties>
</file>